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E5861482-0638-4302-B3DB-FFFED62EEC65}"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1" i="1" l="1"/>
  <c r="C51" i="1"/>
  <c r="D72" i="1"/>
  <c r="C72" i="1"/>
  <c r="D67" i="1"/>
  <c r="C67" i="1"/>
  <c r="D116" i="1" l="1"/>
  <c r="C116" i="1"/>
  <c r="D100" i="1"/>
  <c r="C100" i="1"/>
  <c r="D96" i="1" l="1"/>
  <c r="C96" i="1"/>
  <c r="D92" i="1"/>
  <c r="C92" i="1"/>
  <c r="D87" i="1"/>
  <c r="C87" i="1"/>
  <c r="D79" i="1" l="1"/>
  <c r="C79" i="1"/>
  <c r="D70" i="1"/>
  <c r="C70" i="1"/>
  <c r="D65" i="1"/>
  <c r="C65" i="1"/>
  <c r="D63" i="1"/>
  <c r="C63" i="1"/>
  <c r="D52" i="1"/>
  <c r="C52" i="1"/>
  <c r="D47" i="1" l="1"/>
  <c r="D44" i="1"/>
  <c r="C44" i="1"/>
  <c r="D41" i="1"/>
  <c r="C41" i="1"/>
  <c r="D37" i="1"/>
  <c r="D32" i="1"/>
  <c r="D27" i="1"/>
  <c r="D26" i="1" s="1"/>
  <c r="C27" i="1"/>
  <c r="C26" i="1" s="1"/>
  <c r="D12" i="1"/>
  <c r="D11" i="1" s="1"/>
  <c r="C12" i="1"/>
  <c r="C11" i="1" s="1"/>
  <c r="C95" i="1"/>
  <c r="C90" i="1"/>
  <c r="C84" i="1"/>
  <c r="C77" i="1"/>
  <c r="C61" i="1"/>
  <c r="C58" i="1"/>
  <c r="C56" i="1"/>
  <c r="C54" i="1"/>
  <c r="C47" i="1"/>
  <c r="C37" i="1"/>
  <c r="C32" i="1"/>
  <c r="C40" i="1" l="1"/>
  <c r="C36" i="1" s="1"/>
  <c r="C10" i="1" s="1"/>
  <c r="D40" i="1"/>
  <c r="D36" i="1" s="1"/>
  <c r="D10" i="1" s="1"/>
  <c r="C39" i="1"/>
  <c r="D58" i="1" l="1"/>
  <c r="D105" i="1"/>
  <c r="D56" i="1"/>
  <c r="D90" i="1" l="1"/>
  <c r="D81" i="1"/>
  <c r="D77" i="1"/>
  <c r="D60" i="1"/>
  <c r="D53" i="1"/>
</calcChain>
</file>

<file path=xl/sharedStrings.xml><?xml version="1.0" encoding="utf-8"?>
<sst xmlns="http://schemas.openxmlformats.org/spreadsheetml/2006/main" count="219" uniqueCount="175">
  <si>
    <t>Прогнозируемые объёмы налоговых и неналоговых доходов</t>
  </si>
  <si>
    <t>НАИМЕНОВАНИЕ ПОКАЗАТЕЛЯ</t>
  </si>
  <si>
    <t>Код доходов по бюджетной классификации</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</si>
  <si>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</si>
  <si>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</si>
  <si>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</si>
  <si>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</si>
  <si>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</si>
  <si>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</si>
  <si>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</si>
  <si>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</si>
  <si>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</si>
  <si>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</si>
  <si>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</si>
  <si>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</si>
  <si>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</si>
  <si>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</si>
  <si>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</si>
  <si>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</si>
  <si>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</si>
  <si>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</si>
  <si>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</si>
  <si>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</si>
  <si>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</si>
  <si>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</si>
  <si>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</si>
  <si>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</si>
  <si>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</si>
  <si>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Земельный налог</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</si>
  <si>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</si>
  <si>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</si>
  <si>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</si>
  <si>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муниципальных округов</t>
  </si>
  <si>
    <t>1 06 06032 14 0000 110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</si>
  <si>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</si>
  <si>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</si>
  <si>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муниципальных округов</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</si>
  <si>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</si>
  <si>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</si>
  <si>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</si>
  <si>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</si>
  <si>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</si>
  <si>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</si>
  <si>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</si>
  <si>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</si>
  <si>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</si>
  <si>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</si>
  <si>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</si>
  <si>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</si>
  <si>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</si>
  <si>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</si>
  <si>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</si>
  <si>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</si>
  <si>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</si>
  <si>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</si>
  <si>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</si>
  <si>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</si>
  <si>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</si>
  <si>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</si>
  <si>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</si>
  <si>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</si>
  <si>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</si>
  <si>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</si>
  <si>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</si>
  <si>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</si>
  <si>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</si>
  <si>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</si>
  <si>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</si>
  <si>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</si>
  <si>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</si>
  <si>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</si>
  <si>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</si>
  <si>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</si>
  <si>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</si>
  <si>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</si>
  <si>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</si>
  <si>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</si>
  <si>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</si>
  <si>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</si>
  <si>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</si>
  <si>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</si>
  <si>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</si>
  <si>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</si>
  <si>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</si>
  <si>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</si>
  <si>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</si>
  <si>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</si>
  <si>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</si>
  <si>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</si>
  <si>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</si>
  <si>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</si>
  <si>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</si>
  <si>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</si>
  <si>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</si>
  <si>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</si>
  <si>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</si>
  <si>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</si>
  <si>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</si>
  <si>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</si>
  <si>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</si>
  <si>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</si>
  <si>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</si>
  <si>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</si>
  <si>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</si>
  <si>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</si>
  <si>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</si>
  <si>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</si>
  <si>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</si>
  <si>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</si>
  <si>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</si>
  <si>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</si>
  <si>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патентной системы налогообложения, зачисляемый в бюджеты муниципальных округов</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</si>
  <si>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</si>
  <si>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</si>
  <si>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</si>
  <si>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</si>
  <si>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1 13 02994 14 0000 130</t>
  </si>
  <si>
    <t xml:space="preserve">Приложение 2                                                     к решению Совета народных депутатов Благовещенского муниципального округа </t>
  </si>
  <si>
    <t>1 12 01010 01 0000 120</t>
  </si>
  <si>
    <t>1 12 01030 01 0000 120</t>
  </si>
  <si>
    <t>1 12 01041 01 0000 120</t>
  </si>
  <si>
    <t>1 16 01053 01 0000 140</t>
  </si>
  <si>
    <t>1 16 01073 01 0000 140</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</si>
  <si>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</si>
  <si>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</si>
  <si>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1 16 01093 01 0000 140</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</si>
  <si>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</si>
  <si>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</si>
  <si>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</si>
  <si>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</si>
  <si>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НАЛОГОВЫЕ И НЕНАЛОГОВЫЕ ДОХОДЫ</t>
  </si>
  <si>
    <t>( в тыс. рублей)</t>
  </si>
  <si>
    <t>1 01 02080 01 0000 110</t>
  </si>
  <si>
    <t>1 01 02130 01 0000 110</t>
  </si>
  <si>
    <t>1 01 02140 01 0000 110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</si>
  <si>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</si>
  <si>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</si>
  <si>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</si>
  <si>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</si>
  <si>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</si>
  <si>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</si>
  <si>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</si>
  <si>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</si>
  <si>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</si>
  <si>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</si>
  <si>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</si>
  <si>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</si>
  <si>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</si>
  <si>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</si>
  <si>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</si>
  <si>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</si>
  <si>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</si>
  <si>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</si>
  <si>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</si>
  <si>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</si>
  <si>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</si>
  <si>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</si>
  <si>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</si>
  <si>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</si>
  <si>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</si>
  <si>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</si>
  <si>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</si>
  <si>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1 16 01101 01 0000 140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</si>
  <si>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</si>
  <si>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1 16 01111 01 0000 140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</si>
  <si>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</si>
  <si>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1 12 01040 01 0000 120</t>
  </si>
  <si>
    <t>Плата за размещение отходов производства и потребления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</si>
  <si>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</si>
  <si>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1 16 02010 02 0059 140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</si>
  <si>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за уничтожение редких и находящихся под угрозой исчезновения видов животных, растений или грибов, занесенных в Красную книгу Амурской области)</t>
  </si>
  <si>
    <t>бюджета муниципального округа на плановый период 2027 и 2028 годов по кодам видов доходов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</si>
  <si>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</si>
  <si>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1 11 05300 00 0000 120</t>
  </si>
  <si>
    <t>от 19.12.2025   № 464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</si>
</sst>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2" x14ac:knownFonts="1">
    <font>
      <sz val="11"/>
      <color theme="1"/>
      <name val="Calibri"/>
      <family val="2"/>
      <scheme val="minor"/>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11"/>
      <color theme="1"/>
      <name val="Times New Roman"/>
      <family val="1"/>
      <charset val="204"/>
    </font>
    <font>
      <sz val="8"/>
      <color theme="1"/>
      <name val="Times New Roman"/>
      <family val="1"/>
      <charset val="204"/>
    </font>
    <font>
      <sz val="9"/>
      <color theme="1"/>
      <name val="Times New Roman"/>
      <family val="1"/>
      <charset val="204"/>
    </font>
    <font>
      <sz val="9"/>
      <name val="Times New Roman"/>
      <family val="1"/>
      <charset val="204"/>
    </font>
    <font>
      <u/>
      <sz val="11"/>
      <color theme="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53">
    <xf numFmtId="0" fontId="0" fillId="0" borderId="0" xfId="0"/>
    <xf numFmtId="0" fontId="2" fillId="0" borderId="0" xfId="0" applyFont="1" applyAlignment="1">
      <alignment wrapText="1"/>
    </xf>
    <xf numFmtId="0" fontId="3" fillId="0" borderId="1" xfId="0" applyFont="1" applyBorder="1" applyAlignment="1">
      <alignment vertical="center" wrapText="1"/>
    </xf>
    <xf numFmtId="0" fontId="2" fillId="0" borderId="1" xfId="0" applyFont="1" applyBorder="1" applyAlignment="1">
      <alignment wrapText="1"/>
    </xf>
    <xf numFmtId="0" fontId="2" fillId="0" borderId="1" xfId="0" applyFont="1" applyBorder="1" applyAlignment="1">
      <alignment vertical="top" wrapText="1"/>
    </xf>
    <xf numFmtId="0" fontId="5" fillId="0" borderId="1" xfId="0" applyFont="1" applyBorder="1" applyAlignment="1">
      <alignment vertical="top"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5" fillId="0" borderId="1" xfId="0" applyFont="1" applyBorder="1" applyAlignment="1">
      <alignment vertical="center" wrapText="1"/>
    </xf>
    <xf numFmtId="0" fontId="2" fillId="0" borderId="1" xfId="0" applyFont="1" applyBorder="1" applyAlignment="1">
      <alignment horizontal="justify" vertical="center" wrapText="1"/>
    </xf>
    <xf numFmtId="0" fontId="6" fillId="0" borderId="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wrapText="1"/>
    </xf>
    <xf numFmtId="0" fontId="2"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1" xfId="0" applyFont="1" applyBorder="1" applyAlignment="1">
      <alignment horizontal="center" vertical="center"/>
    </xf>
    <xf numFmtId="3" fontId="2" fillId="0" borderId="1" xfId="0" applyNumberFormat="1" applyFont="1" applyBorder="1" applyAlignment="1">
      <alignment horizontal="center" vertical="center"/>
    </xf>
    <xf numFmtId="3" fontId="5" fillId="0" borderId="1" xfId="0" applyNumberFormat="1" applyFont="1" applyFill="1" applyBorder="1" applyAlignment="1">
      <alignment horizontal="center" vertical="center" wrapText="1"/>
    </xf>
    <xf numFmtId="0" fontId="8" fillId="0" borderId="0" xfId="0" applyFont="1" applyBorder="1" applyAlignment="1">
      <alignment wrapText="1"/>
    </xf>
    <xf numFmtId="0" fontId="0" fillId="0" borderId="0" xfId="0" applyBorder="1"/>
    <xf numFmtId="0" fontId="8" fillId="0" borderId="0" xfId="0" applyFont="1" applyBorder="1" applyAlignment="1">
      <alignment horizontal="right" wrapText="1"/>
    </xf>
    <xf numFmtId="0" fontId="2" fillId="0" borderId="0" xfId="0" applyFont="1" applyBorder="1" applyAlignment="1">
      <alignment wrapText="1"/>
    </xf>
    <xf numFmtId="0" fontId="6" fillId="0" borderId="0" xfId="1" applyFont="1" applyAlignment="1">
      <alignment horizontal="justify" vertical="center" wrapText="1"/>
    </xf>
    <xf numFmtId="3" fontId="2" fillId="0" borderId="1" xfId="0" applyNumberFormat="1" applyFont="1" applyFill="1" applyBorder="1" applyAlignment="1">
      <alignment horizontal="center" vertical="center"/>
    </xf>
    <xf numFmtId="0" fontId="2" fillId="0" borderId="0" xfId="0" applyFont="1" applyBorder="1" applyAlignment="1">
      <alignment horizontal="center" vertical="center"/>
    </xf>
    <xf numFmtId="3" fontId="2" fillId="0" borderId="1" xfId="0" applyNumberFormat="1" applyFont="1" applyFill="1" applyBorder="1" applyAlignment="1">
      <alignment horizontal="center" vertical="center" wrapText="1"/>
    </xf>
    <xf numFmtId="3"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2" fillId="0" borderId="2" xfId="0" applyFont="1" applyBorder="1" applyAlignment="1">
      <alignment horizontal="center" vertical="center"/>
    </xf>
    <xf numFmtId="164" fontId="6" fillId="0" borderId="6" xfId="0" applyNumberFormat="1" applyFont="1" applyBorder="1" applyAlignment="1">
      <alignment horizontal="left" wrapText="1"/>
    </xf>
    <xf numFmtId="3" fontId="2" fillId="0" borderId="4" xfId="0" applyNumberFormat="1" applyFont="1" applyBorder="1" applyAlignment="1">
      <alignment horizontal="center" vertical="center" wrapText="1"/>
    </xf>
    <xf numFmtId="0" fontId="5" fillId="0" borderId="3" xfId="0" applyFont="1" applyBorder="1" applyAlignment="1">
      <alignment horizontal="justify" vertical="center" wrapText="1"/>
    </xf>
    <xf numFmtId="3" fontId="5" fillId="0" borderId="4" xfId="0" applyNumberFormat="1" applyFont="1" applyBorder="1" applyAlignment="1">
      <alignment horizontal="center" vertical="center" wrapText="1"/>
    </xf>
    <xf numFmtId="0" fontId="2" fillId="0" borderId="3" xfId="0" applyFont="1" applyBorder="1" applyAlignment="1">
      <alignment horizontal="justify" vertical="center" wrapText="1"/>
    </xf>
    <xf numFmtId="0" fontId="5" fillId="0" borderId="3" xfId="0" applyFont="1" applyBorder="1" applyAlignment="1">
      <alignment vertical="center" wrapText="1"/>
    </xf>
    <xf numFmtId="0" fontId="6" fillId="0" borderId="0" xfId="1" applyFont="1" applyAlignment="1">
      <alignment wrapText="1"/>
    </xf>
    <xf numFmtId="0" fontId="2" fillId="0" borderId="0" xfId="0" applyFont="1" applyAlignment="1">
      <alignment vertical="center"/>
    </xf>
    <xf numFmtId="0" fontId="5" fillId="0" borderId="2" xfId="0" applyFont="1" applyBorder="1" applyAlignment="1">
      <alignment vertical="center" wrapText="1"/>
    </xf>
    <xf numFmtId="0" fontId="2" fillId="0" borderId="7" xfId="0" applyFont="1" applyBorder="1" applyAlignment="1">
      <alignment wrapText="1"/>
    </xf>
    <xf numFmtId="0" fontId="10" fillId="3" borderId="0" xfId="0" applyFont="1" applyFill="1" applyBorder="1" applyAlignment="1">
      <alignment horizontal="left" vertical="center" wrapText="1"/>
    </xf>
    <xf numFmtId="0" fontId="9" fillId="0" borderId="0" xfId="0" applyFont="1" applyBorder="1" applyAlignment="1">
      <alignment horizontal="left" vertical="center" wrapText="1"/>
    </xf>
    <xf numFmtId="0" fontId="1" fillId="0" borderId="0" xfId="0" applyFont="1" applyBorder="1" applyAlignment="1">
      <alignment horizontal="center" wrapText="1"/>
    </xf>
    <xf numFmtId="0" fontId="4" fillId="0" borderId="1" xfId="0" applyFont="1" applyBorder="1" applyAlignment="1">
      <alignment horizontal="center" vertical="center" wrapText="1"/>
    </xf>
    <xf numFmtId="0" fontId="2" fillId="0" borderId="0" xfId="0" applyFont="1" applyBorder="1" applyAlignment="1">
      <alignment horizontal="righ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6"/>
  <sheetViews>
    <sheetView tabSelected="1" workbookViewId="0">
      <selection activeCell="C2" sqref="C2:D2"/>
    </sheetView>
  </sheetViews>
  <sheetFormatPr defaultRowHeight="15" x14ac:dyDescent="0.25"/>
  <cols>
    <col min="1" max="1" width="21.5703125" customWidth="1"/>
    <col min="2" max="2" width="67.28515625" customWidth="1"/>
    <col min="3" max="3" width="14.28515625" customWidth="1"/>
    <col min="4" max="4" width="12.7109375" customWidth="1"/>
  </cols>
  <sheetData>
    <row r="1" spans="1:5" ht="49.5" customHeight="1" x14ac:dyDescent="0.25">
      <c r="A1" s="28"/>
      <c r="B1" s="29"/>
      <c r="C1" s="48" t="s">
        <v>117</v>
      </c>
      <c r="D1" s="48"/>
      <c r="E1" s="28"/>
    </row>
    <row r="2" spans="1:5" ht="25.5" customHeight="1" x14ac:dyDescent="0.25">
      <c r="A2" s="28"/>
      <c r="B2" s="27"/>
      <c r="C2" s="49" t="s">
        <v>174</v>
      </c>
      <c r="D2" s="49"/>
      <c r="E2" s="28"/>
    </row>
    <row r="3" spans="1:5" ht="35.25" customHeight="1" x14ac:dyDescent="0.3">
      <c r="A3" s="50" t="s">
        <v>0</v>
      </c>
      <c r="B3" s="50"/>
      <c r="C3" s="50"/>
      <c r="D3" s="50"/>
      <c r="E3" s="28"/>
    </row>
    <row r="4" spans="1:5" ht="37.5" customHeight="1" x14ac:dyDescent="0.3">
      <c r="A4" s="50" t="s">
        <v>171</v>
      </c>
      <c r="B4" s="50"/>
      <c r="C4" s="50"/>
      <c r="D4" s="50"/>
      <c r="E4" s="28"/>
    </row>
    <row r="5" spans="1:5" ht="9.75" customHeight="1" x14ac:dyDescent="0.3">
      <c r="A5" s="28"/>
      <c r="B5" s="50"/>
      <c r="C5" s="50"/>
      <c r="D5" s="28"/>
      <c r="E5" s="28"/>
    </row>
    <row r="6" spans="1:5" x14ac:dyDescent="0.25">
      <c r="A6" s="28"/>
      <c r="B6" s="30"/>
      <c r="C6" s="52" t="s">
        <v>131</v>
      </c>
      <c r="D6" s="52"/>
      <c r="E6" s="28"/>
    </row>
    <row r="7" spans="1:5" ht="48.75" customHeight="1" x14ac:dyDescent="0.25">
      <c r="A7" s="51" t="s">
        <v>2</v>
      </c>
      <c r="B7" s="51" t="s">
        <v>1</v>
      </c>
      <c r="C7" s="51">
        <v>2027</v>
      </c>
      <c r="D7" s="24">
        <v>2028</v>
      </c>
    </row>
    <row r="8" spans="1:5" ht="15.75" hidden="1" customHeight="1" thickBot="1" x14ac:dyDescent="0.3">
      <c r="A8" s="51"/>
      <c r="B8" s="51"/>
      <c r="C8" s="51"/>
      <c r="D8" s="23"/>
    </row>
    <row r="9" spans="1:5" ht="15.75" hidden="1" customHeight="1" thickBot="1" x14ac:dyDescent="0.3">
      <c r="A9" s="51"/>
      <c r="B9" s="2"/>
      <c r="C9" s="2"/>
      <c r="D9" s="23"/>
    </row>
    <row r="10" spans="1:5" ht="20.25" customHeight="1" x14ac:dyDescent="0.25">
      <c r="A10" s="8" t="s">
        <v>3</v>
      </c>
      <c r="B10" s="14" t="s">
        <v>130</v>
      </c>
      <c r="C10" s="35">
        <f>C11+C26+C32+C36+C47+C51+C79+C87+C92+C96</f>
        <v>893387</v>
      </c>
      <c r="D10" s="35">
        <f>D11+D26+D32+D36+D47+D51+D79+D87+D92+D96</f>
        <v>986945</v>
      </c>
    </row>
    <row r="11" spans="1:5" ht="21" customHeight="1" x14ac:dyDescent="0.25">
      <c r="A11" s="8" t="s">
        <v>5</v>
      </c>
      <c r="B11" s="14" t="s">
        <v>4</v>
      </c>
      <c r="C11" s="21">
        <f>C12</f>
        <v>531742</v>
      </c>
      <c r="D11" s="21">
        <f>D12</f>
        <v>570888</v>
      </c>
    </row>
    <row r="12" spans="1:5" ht="22.5" customHeight="1" x14ac:dyDescent="0.25">
      <c r="A12" s="7" t="s">
        <v>7</v>
      </c>
      <c r="B12" s="6" t="s">
        <v>6</v>
      </c>
      <c r="C12" s="22">
        <f>C13+C14+C19+C20+C21+C22+C23+C15+C16+C17+C18+C24+C25</f>
        <v>531742</v>
      </c>
      <c r="D12" s="22">
        <f>D13+D14+D19+D20+D21+D22+D23+D15+D16+D17+D18+D24+D25</f>
        <v>570888</v>
      </c>
    </row>
    <row r="13" spans="1:5" ht="146.25" customHeight="1" x14ac:dyDescent="0.25">
      <c r="A13" s="7" t="s">
        <v>8</v>
      </c>
      <c r="B13" s="3" t="s">
        <v>135</v>
      </c>
      <c r="C13" s="22">
        <v>301292</v>
      </c>
      <c r="D13" s="25">
        <v>323763</v>
      </c>
    </row>
    <row r="14" spans="1:5" ht="124.5" customHeight="1" x14ac:dyDescent="0.25">
      <c r="A14" s="7" t="s">
        <v>9</v>
      </c>
      <c r="B14" s="3" t="s">
        <v>136</v>
      </c>
      <c r="C14" s="22">
        <v>13477</v>
      </c>
      <c r="D14" s="25">
        <v>14474</v>
      </c>
    </row>
    <row r="15" spans="1:5" ht="110.25" customHeight="1" x14ac:dyDescent="0.25">
      <c r="A15" s="7" t="s">
        <v>137</v>
      </c>
      <c r="B15" s="3" t="s">
        <v>138</v>
      </c>
      <c r="C15" s="22">
        <v>1132</v>
      </c>
      <c r="D15" s="25">
        <v>1177</v>
      </c>
    </row>
    <row r="16" spans="1:5" ht="110.25" customHeight="1" x14ac:dyDescent="0.25">
      <c r="A16" s="7" t="s">
        <v>139</v>
      </c>
      <c r="B16" s="3" t="s">
        <v>140</v>
      </c>
      <c r="C16" s="22">
        <v>4144</v>
      </c>
      <c r="D16" s="25">
        <v>4309</v>
      </c>
    </row>
    <row r="17" spans="1:4" ht="108.75" customHeight="1" x14ac:dyDescent="0.25">
      <c r="A17" s="7" t="s">
        <v>141</v>
      </c>
      <c r="B17" s="3" t="s">
        <v>142</v>
      </c>
      <c r="C17" s="22">
        <v>3575</v>
      </c>
      <c r="D17" s="25">
        <v>3718</v>
      </c>
    </row>
    <row r="18" spans="1:4" ht="107.25" customHeight="1" x14ac:dyDescent="0.25">
      <c r="A18" s="7" t="s">
        <v>143</v>
      </c>
      <c r="B18" s="3" t="s">
        <v>144</v>
      </c>
      <c r="C18" s="22">
        <v>465</v>
      </c>
      <c r="D18" s="25">
        <v>483</v>
      </c>
    </row>
    <row r="19" spans="1:4" ht="97.5" customHeight="1" x14ac:dyDescent="0.25">
      <c r="A19" s="7" t="s">
        <v>10</v>
      </c>
      <c r="B19" s="3" t="s">
        <v>145</v>
      </c>
      <c r="C19" s="22">
        <v>54478</v>
      </c>
      <c r="D19" s="25">
        <v>58512</v>
      </c>
    </row>
    <row r="20" spans="1:4" ht="65.25" customHeight="1" x14ac:dyDescent="0.25">
      <c r="A20" s="7" t="s">
        <v>12</v>
      </c>
      <c r="B20" s="3" t="s">
        <v>11</v>
      </c>
      <c r="C20" s="22">
        <v>1293</v>
      </c>
      <c r="D20" s="22">
        <v>1332</v>
      </c>
    </row>
    <row r="21" spans="1:4" ht="312" customHeight="1" x14ac:dyDescent="0.25">
      <c r="A21" s="7" t="s">
        <v>132</v>
      </c>
      <c r="B21" s="4" t="s">
        <v>146</v>
      </c>
      <c r="C21" s="22">
        <v>11627</v>
      </c>
      <c r="D21" s="22">
        <v>12090</v>
      </c>
    </row>
    <row r="22" spans="1:4" ht="81.75" customHeight="1" x14ac:dyDescent="0.25">
      <c r="A22" s="7" t="s">
        <v>133</v>
      </c>
      <c r="B22" s="4" t="s">
        <v>147</v>
      </c>
      <c r="C22" s="22">
        <v>3964</v>
      </c>
      <c r="D22" s="22">
        <v>4504</v>
      </c>
    </row>
    <row r="23" spans="1:4" ht="69.75" customHeight="1" x14ac:dyDescent="0.25">
      <c r="A23" s="7" t="s">
        <v>134</v>
      </c>
      <c r="B23" s="4" t="s">
        <v>148</v>
      </c>
      <c r="C23" s="22">
        <v>5353</v>
      </c>
      <c r="D23" s="22">
        <v>5892</v>
      </c>
    </row>
    <row r="24" spans="1:4" ht="200.25" customHeight="1" x14ac:dyDescent="0.25">
      <c r="A24" s="7" t="s">
        <v>149</v>
      </c>
      <c r="B24" s="4" t="s">
        <v>150</v>
      </c>
      <c r="C24" s="22">
        <v>310</v>
      </c>
      <c r="D24" s="22">
        <v>322</v>
      </c>
    </row>
    <row r="25" spans="1:4" ht="39" customHeight="1" x14ac:dyDescent="0.25">
      <c r="A25" s="7" t="s">
        <v>151</v>
      </c>
      <c r="B25" s="4" t="s">
        <v>152</v>
      </c>
      <c r="C25" s="22">
        <v>130632</v>
      </c>
      <c r="D25" s="22">
        <v>140312</v>
      </c>
    </row>
    <row r="26" spans="1:4" ht="30" customHeight="1" x14ac:dyDescent="0.25">
      <c r="A26" s="8" t="s">
        <v>14</v>
      </c>
      <c r="B26" s="5" t="s">
        <v>13</v>
      </c>
      <c r="C26" s="21">
        <f>C27</f>
        <v>38401</v>
      </c>
      <c r="D26" s="21">
        <f>D27</f>
        <v>40615</v>
      </c>
    </row>
    <row r="27" spans="1:4" ht="31.5" customHeight="1" x14ac:dyDescent="0.25">
      <c r="A27" s="7" t="s">
        <v>16</v>
      </c>
      <c r="B27" s="4" t="s">
        <v>15</v>
      </c>
      <c r="C27" s="22">
        <f>C28+C29+C30+C31</f>
        <v>38401</v>
      </c>
      <c r="D27" s="22">
        <f>D28+D29+D30+D31</f>
        <v>40615</v>
      </c>
    </row>
    <row r="28" spans="1:4" ht="76.5" customHeight="1" x14ac:dyDescent="0.25">
      <c r="A28" s="36" t="s">
        <v>103</v>
      </c>
      <c r="B28" s="16" t="s">
        <v>104</v>
      </c>
      <c r="C28" s="22">
        <v>19411</v>
      </c>
      <c r="D28" s="32">
        <v>20513</v>
      </c>
    </row>
    <row r="29" spans="1:4" ht="81.75" customHeight="1" x14ac:dyDescent="0.25">
      <c r="A29" s="36" t="s">
        <v>105</v>
      </c>
      <c r="B29" s="17" t="s">
        <v>106</v>
      </c>
      <c r="C29" s="22">
        <v>98</v>
      </c>
      <c r="D29" s="32">
        <v>103</v>
      </c>
    </row>
    <row r="30" spans="1:4" ht="81" customHeight="1" x14ac:dyDescent="0.25">
      <c r="A30" s="36" t="s">
        <v>107</v>
      </c>
      <c r="B30" s="17" t="s">
        <v>108</v>
      </c>
      <c r="C30" s="22">
        <v>20069</v>
      </c>
      <c r="D30" s="34">
        <v>21193</v>
      </c>
    </row>
    <row r="31" spans="1:4" ht="82.5" customHeight="1" x14ac:dyDescent="0.25">
      <c r="A31" s="36" t="s">
        <v>109</v>
      </c>
      <c r="B31" s="18" t="s">
        <v>110</v>
      </c>
      <c r="C31" s="22">
        <v>-1177</v>
      </c>
      <c r="D31" s="22">
        <v>-1194</v>
      </c>
    </row>
    <row r="32" spans="1:4" ht="31.5" customHeight="1" x14ac:dyDescent="0.25">
      <c r="A32" s="8" t="s">
        <v>18</v>
      </c>
      <c r="B32" s="14" t="s">
        <v>17</v>
      </c>
      <c r="C32" s="21">
        <f>C33+C34+C35</f>
        <v>170806</v>
      </c>
      <c r="D32" s="21">
        <f>D33+D34+D35</f>
        <v>219330</v>
      </c>
    </row>
    <row r="33" spans="1:4" ht="24" customHeight="1" x14ac:dyDescent="0.25">
      <c r="A33" s="7" t="s">
        <v>113</v>
      </c>
      <c r="B33" s="6" t="s">
        <v>19</v>
      </c>
      <c r="C33" s="22">
        <v>141030</v>
      </c>
      <c r="D33" s="22">
        <v>181770</v>
      </c>
    </row>
    <row r="34" spans="1:4" ht="27" customHeight="1" x14ac:dyDescent="0.25">
      <c r="A34" s="7" t="s">
        <v>21</v>
      </c>
      <c r="B34" s="9" t="s">
        <v>20</v>
      </c>
      <c r="C34" s="22">
        <v>7034</v>
      </c>
      <c r="D34" s="22">
        <v>8031</v>
      </c>
    </row>
    <row r="35" spans="1:4" ht="28.5" customHeight="1" x14ac:dyDescent="0.25">
      <c r="A35" s="7" t="s">
        <v>112</v>
      </c>
      <c r="B35" s="1" t="s">
        <v>111</v>
      </c>
      <c r="C35" s="22">
        <v>22742</v>
      </c>
      <c r="D35" s="25">
        <v>29529</v>
      </c>
    </row>
    <row r="36" spans="1:4" ht="24" customHeight="1" x14ac:dyDescent="0.25">
      <c r="A36" s="8" t="s">
        <v>23</v>
      </c>
      <c r="B36" s="14" t="s">
        <v>22</v>
      </c>
      <c r="C36" s="21">
        <f>C37+C40</f>
        <v>113080</v>
      </c>
      <c r="D36" s="21">
        <f>D37+D40</f>
        <v>116719</v>
      </c>
    </row>
    <row r="37" spans="1:4" ht="32.25" customHeight="1" x14ac:dyDescent="0.25">
      <c r="A37" s="8" t="s">
        <v>25</v>
      </c>
      <c r="B37" s="14" t="s">
        <v>24</v>
      </c>
      <c r="C37" s="21">
        <f>C38</f>
        <v>35349</v>
      </c>
      <c r="D37" s="21">
        <f>D38</f>
        <v>38741</v>
      </c>
    </row>
    <row r="38" spans="1:4" ht="36" customHeight="1" x14ac:dyDescent="0.25">
      <c r="A38" s="7" t="s">
        <v>27</v>
      </c>
      <c r="B38" s="9" t="s">
        <v>26</v>
      </c>
      <c r="C38" s="22">
        <v>35349</v>
      </c>
      <c r="D38" s="34">
        <v>38741</v>
      </c>
    </row>
    <row r="39" spans="1:4" ht="42" hidden="1" customHeight="1" x14ac:dyDescent="0.25">
      <c r="A39" s="8" t="s">
        <v>29</v>
      </c>
      <c r="B39" s="10" t="s">
        <v>28</v>
      </c>
      <c r="C39" s="21">
        <f>C41+C44</f>
        <v>77731</v>
      </c>
      <c r="D39" s="25">
        <v>0</v>
      </c>
    </row>
    <row r="40" spans="1:4" ht="27" customHeight="1" x14ac:dyDescent="0.25">
      <c r="A40" s="8" t="s">
        <v>29</v>
      </c>
      <c r="B40" s="10" t="s">
        <v>28</v>
      </c>
      <c r="C40" s="21">
        <f>C41+C44</f>
        <v>77731</v>
      </c>
      <c r="D40" s="21">
        <f>D41+D44</f>
        <v>77978</v>
      </c>
    </row>
    <row r="41" spans="1:4" ht="28.5" customHeight="1" x14ac:dyDescent="0.25">
      <c r="A41" s="7" t="s">
        <v>31</v>
      </c>
      <c r="B41" s="6" t="s">
        <v>30</v>
      </c>
      <c r="C41" s="22">
        <f>C43</f>
        <v>48255</v>
      </c>
      <c r="D41" s="22">
        <f>D43</f>
        <v>48207</v>
      </c>
    </row>
    <row r="42" spans="1:4" ht="30.75" hidden="1" customHeight="1" x14ac:dyDescent="0.25">
      <c r="A42" s="7" t="s">
        <v>33</v>
      </c>
      <c r="B42" s="6" t="s">
        <v>32</v>
      </c>
      <c r="C42" s="22">
        <v>48303</v>
      </c>
      <c r="D42" s="25">
        <v>0</v>
      </c>
    </row>
    <row r="43" spans="1:4" ht="30.75" customHeight="1" x14ac:dyDescent="0.25">
      <c r="A43" s="7" t="s">
        <v>33</v>
      </c>
      <c r="B43" s="6" t="s">
        <v>32</v>
      </c>
      <c r="C43" s="22">
        <v>48255</v>
      </c>
      <c r="D43" s="25">
        <v>48207</v>
      </c>
    </row>
    <row r="44" spans="1:4" ht="24" customHeight="1" x14ac:dyDescent="0.25">
      <c r="A44" s="7" t="s">
        <v>35</v>
      </c>
      <c r="B44" s="6" t="s">
        <v>34</v>
      </c>
      <c r="C44" s="22">
        <f>C46</f>
        <v>29476</v>
      </c>
      <c r="D44" s="22">
        <f>D46</f>
        <v>29771</v>
      </c>
    </row>
    <row r="45" spans="1:4" ht="57.75" hidden="1" customHeight="1" x14ac:dyDescent="0.25">
      <c r="A45" s="7" t="s">
        <v>37</v>
      </c>
      <c r="B45" s="6" t="s">
        <v>36</v>
      </c>
      <c r="C45" s="22">
        <v>29184</v>
      </c>
      <c r="D45" s="22"/>
    </row>
    <row r="46" spans="1:4" ht="31.5" customHeight="1" x14ac:dyDescent="0.25">
      <c r="A46" s="7" t="s">
        <v>37</v>
      </c>
      <c r="B46" s="6" t="s">
        <v>36</v>
      </c>
      <c r="C46" s="22">
        <v>29476</v>
      </c>
      <c r="D46" s="22">
        <v>29771</v>
      </c>
    </row>
    <row r="47" spans="1:4" ht="29.25" customHeight="1" x14ac:dyDescent="0.25">
      <c r="A47" s="8" t="s">
        <v>39</v>
      </c>
      <c r="B47" s="14" t="s">
        <v>38</v>
      </c>
      <c r="C47" s="21">
        <f>C48+C49+C50</f>
        <v>23</v>
      </c>
      <c r="D47" s="21">
        <f>D48+D49+D50</f>
        <v>23</v>
      </c>
    </row>
    <row r="48" spans="1:4" ht="44.25" hidden="1" customHeight="1" x14ac:dyDescent="0.25">
      <c r="A48" s="7" t="s">
        <v>41</v>
      </c>
      <c r="B48" s="3" t="s">
        <v>40</v>
      </c>
      <c r="C48" s="22">
        <v>0</v>
      </c>
      <c r="D48" s="25"/>
    </row>
    <row r="49" spans="1:4" ht="53.25" customHeight="1" x14ac:dyDescent="0.25">
      <c r="A49" s="7" t="s">
        <v>43</v>
      </c>
      <c r="B49" s="6" t="s">
        <v>42</v>
      </c>
      <c r="C49" s="22">
        <v>23</v>
      </c>
      <c r="D49" s="22">
        <v>23</v>
      </c>
    </row>
    <row r="50" spans="1:4" ht="29.25" hidden="1" customHeight="1" x14ac:dyDescent="0.25">
      <c r="A50" s="7" t="s">
        <v>45</v>
      </c>
      <c r="B50" s="4" t="s">
        <v>44</v>
      </c>
      <c r="C50" s="22">
        <v>0</v>
      </c>
      <c r="D50" s="25"/>
    </row>
    <row r="51" spans="1:4" ht="30.75" customHeight="1" x14ac:dyDescent="0.25">
      <c r="A51" s="8" t="s">
        <v>47</v>
      </c>
      <c r="B51" s="14" t="s">
        <v>46</v>
      </c>
      <c r="C51" s="21">
        <f>C52+C63+C65+C67+C70+C72</f>
        <v>27885</v>
      </c>
      <c r="D51" s="21">
        <f>D52+D63+D65+D67+D70+D72</f>
        <v>27885</v>
      </c>
    </row>
    <row r="52" spans="1:4" ht="48.75" customHeight="1" x14ac:dyDescent="0.25">
      <c r="A52" s="7" t="s">
        <v>49</v>
      </c>
      <c r="B52" s="6" t="s">
        <v>48</v>
      </c>
      <c r="C52" s="22">
        <f>C62</f>
        <v>20600</v>
      </c>
      <c r="D52" s="22">
        <f>D62</f>
        <v>20600</v>
      </c>
    </row>
    <row r="53" spans="1:4" ht="34.5" hidden="1" customHeight="1" x14ac:dyDescent="0.25">
      <c r="A53" s="7" t="s">
        <v>51</v>
      </c>
      <c r="B53" s="6" t="s">
        <v>50</v>
      </c>
      <c r="C53" s="22">
        <v>20600</v>
      </c>
      <c r="D53" s="22">
        <f>D54</f>
        <v>0</v>
      </c>
    </row>
    <row r="54" spans="1:4" ht="36" hidden="1" customHeight="1" x14ac:dyDescent="0.25">
      <c r="A54" s="7" t="s">
        <v>53</v>
      </c>
      <c r="B54" s="3" t="s">
        <v>52</v>
      </c>
      <c r="C54" s="22">
        <f>C55</f>
        <v>4960</v>
      </c>
      <c r="D54" s="25">
        <v>0</v>
      </c>
    </row>
    <row r="55" spans="1:4" ht="78" hidden="1" customHeight="1" x14ac:dyDescent="0.25">
      <c r="A55" s="7" t="s">
        <v>55</v>
      </c>
      <c r="B55" s="3" t="s">
        <v>54</v>
      </c>
      <c r="C55" s="22">
        <v>4960</v>
      </c>
      <c r="D55" s="25">
        <v>0</v>
      </c>
    </row>
    <row r="56" spans="1:4" ht="30" hidden="1" customHeight="1" x14ac:dyDescent="0.25">
      <c r="A56" s="7" t="s">
        <v>153</v>
      </c>
      <c r="B56" s="3" t="s">
        <v>154</v>
      </c>
      <c r="C56" s="22">
        <f>C57</f>
        <v>0</v>
      </c>
      <c r="D56" s="22">
        <f>D57</f>
        <v>0</v>
      </c>
    </row>
    <row r="57" spans="1:4" ht="44.25" hidden="1" customHeight="1" x14ac:dyDescent="0.25">
      <c r="A57" s="12" t="s">
        <v>155</v>
      </c>
      <c r="B57" s="1" t="s">
        <v>156</v>
      </c>
      <c r="C57" s="22"/>
      <c r="D57" s="25">
        <v>0</v>
      </c>
    </row>
    <row r="58" spans="1:4" ht="64.5" hidden="1" customHeight="1" x14ac:dyDescent="0.25">
      <c r="A58" s="7" t="s">
        <v>57</v>
      </c>
      <c r="B58" s="3" t="s">
        <v>56</v>
      </c>
      <c r="C58" s="22">
        <f>C59</f>
        <v>0</v>
      </c>
      <c r="D58" s="22">
        <f>D59</f>
        <v>0</v>
      </c>
    </row>
    <row r="59" spans="1:4" ht="54" hidden="1" customHeight="1" x14ac:dyDescent="0.25">
      <c r="A59" s="7" t="s">
        <v>59</v>
      </c>
      <c r="B59" s="3" t="s">
        <v>58</v>
      </c>
      <c r="C59" s="22"/>
      <c r="D59" s="25">
        <v>0</v>
      </c>
    </row>
    <row r="60" spans="1:4" ht="80.25" hidden="1" customHeight="1" x14ac:dyDescent="0.25">
      <c r="A60" s="37" t="s">
        <v>114</v>
      </c>
      <c r="B60" s="19" t="s">
        <v>115</v>
      </c>
      <c r="C60" s="22">
        <v>0</v>
      </c>
      <c r="D60" s="22">
        <f>D61</f>
        <v>0</v>
      </c>
    </row>
    <row r="61" spans="1:4" ht="85.5" hidden="1" customHeight="1" x14ac:dyDescent="0.25">
      <c r="A61" s="12" t="s">
        <v>57</v>
      </c>
      <c r="B61" s="3" t="s">
        <v>56</v>
      </c>
      <c r="C61" s="22">
        <f>C66</f>
        <v>1600</v>
      </c>
      <c r="D61" s="25"/>
    </row>
    <row r="62" spans="1:4" ht="54.75" customHeight="1" x14ac:dyDescent="0.25">
      <c r="A62" s="7" t="s">
        <v>51</v>
      </c>
      <c r="B62" s="6" t="s">
        <v>50</v>
      </c>
      <c r="C62" s="22">
        <v>20600</v>
      </c>
      <c r="D62" s="25">
        <v>20600</v>
      </c>
    </row>
    <row r="63" spans="1:4" ht="54.75" customHeight="1" x14ac:dyDescent="0.25">
      <c r="A63" s="7" t="s">
        <v>53</v>
      </c>
      <c r="B63" s="3" t="s">
        <v>52</v>
      </c>
      <c r="C63" s="22">
        <f>C64</f>
        <v>4960</v>
      </c>
      <c r="D63" s="22">
        <f>D64</f>
        <v>4960</v>
      </c>
    </row>
    <row r="64" spans="1:4" ht="54.75" customHeight="1" x14ac:dyDescent="0.25">
      <c r="A64" s="7" t="s">
        <v>55</v>
      </c>
      <c r="B64" s="3" t="s">
        <v>54</v>
      </c>
      <c r="C64" s="22">
        <v>4960</v>
      </c>
      <c r="D64" s="25">
        <v>4960</v>
      </c>
    </row>
    <row r="65" spans="1:4" ht="29.25" customHeight="1" x14ac:dyDescent="0.25">
      <c r="A65" s="12" t="s">
        <v>57</v>
      </c>
      <c r="B65" s="3" t="s">
        <v>56</v>
      </c>
      <c r="C65" s="22">
        <f>C66</f>
        <v>1600</v>
      </c>
      <c r="D65" s="22">
        <f>D66</f>
        <v>1600</v>
      </c>
    </row>
    <row r="66" spans="1:4" ht="28.5" customHeight="1" x14ac:dyDescent="0.25">
      <c r="A66" s="12" t="s">
        <v>59</v>
      </c>
      <c r="B66" s="3" t="s">
        <v>58</v>
      </c>
      <c r="C66" s="34">
        <v>1600</v>
      </c>
      <c r="D66" s="22">
        <v>1600</v>
      </c>
    </row>
    <row r="67" spans="1:4" ht="33.75" customHeight="1" x14ac:dyDescent="0.25">
      <c r="A67" s="12" t="s">
        <v>173</v>
      </c>
      <c r="B67" s="3" t="s">
        <v>172</v>
      </c>
      <c r="C67" s="22">
        <f>C69</f>
        <v>40</v>
      </c>
      <c r="D67" s="22">
        <f>D69</f>
        <v>40</v>
      </c>
    </row>
    <row r="68" spans="1:4" ht="0.75" hidden="1" customHeight="1" x14ac:dyDescent="0.25">
      <c r="A68" s="12"/>
      <c r="B68" s="47"/>
      <c r="C68" s="22"/>
      <c r="D68" s="25"/>
    </row>
    <row r="69" spans="1:4" ht="69.75" customHeight="1" x14ac:dyDescent="0.25">
      <c r="A69" s="12" t="s">
        <v>157</v>
      </c>
      <c r="B69" s="38" t="s">
        <v>158</v>
      </c>
      <c r="C69" s="22">
        <v>40</v>
      </c>
      <c r="D69" s="22">
        <v>40</v>
      </c>
    </row>
    <row r="70" spans="1:4" ht="60" customHeight="1" x14ac:dyDescent="0.25">
      <c r="A70" s="7" t="s">
        <v>61</v>
      </c>
      <c r="B70" s="6" t="s">
        <v>60</v>
      </c>
      <c r="C70" s="22">
        <f>C71</f>
        <v>485</v>
      </c>
      <c r="D70" s="22">
        <f>D71</f>
        <v>485</v>
      </c>
    </row>
    <row r="71" spans="1:4" ht="59.25" customHeight="1" x14ac:dyDescent="0.25">
      <c r="A71" s="7" t="s">
        <v>63</v>
      </c>
      <c r="B71" s="3" t="s">
        <v>62</v>
      </c>
      <c r="C71" s="22">
        <v>485</v>
      </c>
      <c r="D71" s="26">
        <v>485</v>
      </c>
    </row>
    <row r="72" spans="1:4" ht="71.25" customHeight="1" x14ac:dyDescent="0.25">
      <c r="A72" s="12" t="s">
        <v>65</v>
      </c>
      <c r="B72" s="6" t="s">
        <v>64</v>
      </c>
      <c r="C72" s="22">
        <f>C73</f>
        <v>200</v>
      </c>
      <c r="D72" s="22">
        <f>D73</f>
        <v>200</v>
      </c>
    </row>
    <row r="73" spans="1:4" ht="69.75" customHeight="1" x14ac:dyDescent="0.25">
      <c r="A73" s="7" t="s">
        <v>67</v>
      </c>
      <c r="B73" s="6" t="s">
        <v>66</v>
      </c>
      <c r="C73" s="22">
        <v>200</v>
      </c>
      <c r="D73" s="34">
        <v>200</v>
      </c>
    </row>
    <row r="74" spans="1:4" ht="0.75" hidden="1" customHeight="1" x14ac:dyDescent="0.25">
      <c r="A74" s="20" t="s">
        <v>67</v>
      </c>
      <c r="B74" s="6" t="s">
        <v>66</v>
      </c>
      <c r="C74" s="22"/>
      <c r="D74" s="34"/>
    </row>
    <row r="75" spans="1:4" ht="16.5" hidden="1" customHeight="1" x14ac:dyDescent="0.25">
      <c r="A75" s="12" t="s">
        <v>61</v>
      </c>
      <c r="B75" s="6" t="s">
        <v>60</v>
      </c>
      <c r="C75" s="22"/>
      <c r="D75" s="34"/>
    </row>
    <row r="76" spans="1:4" ht="17.25" hidden="1" customHeight="1" x14ac:dyDescent="0.25">
      <c r="A76" s="12" t="s">
        <v>63</v>
      </c>
      <c r="B76" s="6" t="s">
        <v>62</v>
      </c>
      <c r="C76" s="22">
        <v>483</v>
      </c>
      <c r="D76" s="32">
        <v>0</v>
      </c>
    </row>
    <row r="77" spans="1:4" ht="30" hidden="1" customHeight="1" x14ac:dyDescent="0.25">
      <c r="A77" s="12" t="s">
        <v>65</v>
      </c>
      <c r="B77" s="6" t="s">
        <v>64</v>
      </c>
      <c r="C77" s="22">
        <f>C78</f>
        <v>200</v>
      </c>
      <c r="D77" s="26">
        <f>D78+D79</f>
        <v>640</v>
      </c>
    </row>
    <row r="78" spans="1:4" ht="28.5" hidden="1" customHeight="1" x14ac:dyDescent="0.25">
      <c r="A78" s="12" t="s">
        <v>67</v>
      </c>
      <c r="B78" s="6" t="s">
        <v>66</v>
      </c>
      <c r="C78" s="22">
        <v>200</v>
      </c>
      <c r="D78" s="32">
        <v>0</v>
      </c>
    </row>
    <row r="79" spans="1:4" ht="23.25" customHeight="1" x14ac:dyDescent="0.25">
      <c r="A79" s="8" t="s">
        <v>69</v>
      </c>
      <c r="B79" s="14" t="s">
        <v>68</v>
      </c>
      <c r="C79" s="21">
        <f>C80+C85+C86</f>
        <v>640</v>
      </c>
      <c r="D79" s="21">
        <f>D80+D85+D86</f>
        <v>640</v>
      </c>
    </row>
    <row r="80" spans="1:4" ht="33.75" customHeight="1" x14ac:dyDescent="0.25">
      <c r="A80" s="12" t="s">
        <v>118</v>
      </c>
      <c r="B80" s="6" t="s">
        <v>97</v>
      </c>
      <c r="C80" s="22">
        <v>450</v>
      </c>
      <c r="D80" s="34">
        <v>450</v>
      </c>
    </row>
    <row r="81" spans="1:9" ht="57" hidden="1" customHeight="1" x14ac:dyDescent="0.25">
      <c r="A81" s="12" t="s">
        <v>119</v>
      </c>
      <c r="B81" s="13" t="s">
        <v>98</v>
      </c>
      <c r="C81" s="22">
        <v>15</v>
      </c>
      <c r="D81" s="34">
        <f>D82+D83</f>
        <v>0</v>
      </c>
    </row>
    <row r="82" spans="1:9" ht="67.5" hidden="1" customHeight="1" x14ac:dyDescent="0.25">
      <c r="A82" s="12" t="s">
        <v>120</v>
      </c>
      <c r="B82" s="13" t="s">
        <v>100</v>
      </c>
      <c r="C82" s="22">
        <v>175</v>
      </c>
      <c r="D82" s="32"/>
    </row>
    <row r="83" spans="1:9" ht="70.5" hidden="1" customHeight="1" x14ac:dyDescent="0.25">
      <c r="A83" s="12" t="s">
        <v>99</v>
      </c>
      <c r="B83" s="45" t="s">
        <v>101</v>
      </c>
      <c r="C83" s="22">
        <v>0</v>
      </c>
      <c r="D83" s="32"/>
    </row>
    <row r="84" spans="1:9" ht="69" hidden="1" customHeight="1" x14ac:dyDescent="0.25">
      <c r="A84" s="8" t="s">
        <v>71</v>
      </c>
      <c r="B84" s="46" t="s">
        <v>70</v>
      </c>
      <c r="C84" s="22">
        <f>C88+C89</f>
        <v>100</v>
      </c>
      <c r="D84" s="34">
        <v>0</v>
      </c>
    </row>
    <row r="85" spans="1:9" ht="26.25" customHeight="1" x14ac:dyDescent="0.25">
      <c r="A85" s="12" t="s">
        <v>119</v>
      </c>
      <c r="B85" s="13" t="s">
        <v>98</v>
      </c>
      <c r="C85" s="39">
        <v>15</v>
      </c>
      <c r="D85" s="34">
        <v>15</v>
      </c>
    </row>
    <row r="86" spans="1:9" ht="23.25" customHeight="1" x14ac:dyDescent="0.25">
      <c r="A86" s="12" t="s">
        <v>166</v>
      </c>
      <c r="B86" s="13" t="s">
        <v>167</v>
      </c>
      <c r="C86" s="39">
        <v>175</v>
      </c>
      <c r="D86" s="34">
        <v>175</v>
      </c>
    </row>
    <row r="87" spans="1:9" ht="32.25" customHeight="1" x14ac:dyDescent="0.25">
      <c r="A87" s="8" t="s">
        <v>71</v>
      </c>
      <c r="B87" s="40" t="s">
        <v>70</v>
      </c>
      <c r="C87" s="41">
        <f>C88</f>
        <v>100</v>
      </c>
      <c r="D87" s="41">
        <f>D88</f>
        <v>100</v>
      </c>
    </row>
    <row r="88" spans="1:9" ht="26.25" customHeight="1" x14ac:dyDescent="0.25">
      <c r="A88" s="11" t="s">
        <v>116</v>
      </c>
      <c r="B88" s="42" t="s">
        <v>102</v>
      </c>
      <c r="C88" s="39">
        <v>100</v>
      </c>
      <c r="D88" s="34">
        <v>100</v>
      </c>
    </row>
    <row r="89" spans="1:9" ht="40.5" hidden="1" customHeight="1" x14ac:dyDescent="0.25">
      <c r="A89" s="11" t="s">
        <v>116</v>
      </c>
      <c r="B89" s="15" t="s">
        <v>102</v>
      </c>
      <c r="C89" s="39"/>
      <c r="D89" s="32">
        <v>0</v>
      </c>
    </row>
    <row r="90" spans="1:9" ht="60" hidden="1" customHeight="1" x14ac:dyDescent="0.25">
      <c r="A90" s="8" t="s">
        <v>71</v>
      </c>
      <c r="B90" s="40" t="s">
        <v>70</v>
      </c>
      <c r="C90" s="41">
        <f>C91</f>
        <v>1417</v>
      </c>
      <c r="D90" s="22">
        <f>D91</f>
        <v>0</v>
      </c>
    </row>
    <row r="91" spans="1:9" ht="6.75" hidden="1" customHeight="1" x14ac:dyDescent="0.25">
      <c r="A91" s="11" t="s">
        <v>116</v>
      </c>
      <c r="B91" s="42" t="s">
        <v>102</v>
      </c>
      <c r="C91" s="39">
        <v>1417</v>
      </c>
      <c r="D91" s="25"/>
    </row>
    <row r="92" spans="1:9" ht="31.5" customHeight="1" x14ac:dyDescent="0.25">
      <c r="A92" s="8" t="s">
        <v>73</v>
      </c>
      <c r="B92" s="43" t="s">
        <v>72</v>
      </c>
      <c r="C92" s="21">
        <f>C93+C94</f>
        <v>7100</v>
      </c>
      <c r="D92" s="21">
        <f>D93+D94</f>
        <v>7100</v>
      </c>
    </row>
    <row r="93" spans="1:9" ht="51.75" customHeight="1" x14ac:dyDescent="0.25">
      <c r="A93" s="7" t="s">
        <v>75</v>
      </c>
      <c r="B93" s="6" t="s">
        <v>74</v>
      </c>
      <c r="C93" s="22">
        <v>6750</v>
      </c>
      <c r="D93" s="22">
        <v>6750</v>
      </c>
      <c r="I93" s="33"/>
    </row>
    <row r="94" spans="1:9" ht="43.5" customHeight="1" x14ac:dyDescent="0.25">
      <c r="A94" s="7" t="s">
        <v>123</v>
      </c>
      <c r="B94" s="1" t="s">
        <v>124</v>
      </c>
      <c r="C94" s="22">
        <v>350</v>
      </c>
      <c r="D94" s="25">
        <v>350</v>
      </c>
    </row>
    <row r="95" spans="1:9" ht="68.25" hidden="1" customHeight="1" x14ac:dyDescent="0.25">
      <c r="A95" s="8" t="s">
        <v>77</v>
      </c>
      <c r="B95" s="14" t="s">
        <v>76</v>
      </c>
      <c r="C95" s="21" t="e">
        <f>C97+C98+C99+C100+#REF!+C102+C103++C104+C105+C107+C109+C110+C111+C112+C113+C114+C115+C116</f>
        <v>#REF!</v>
      </c>
      <c r="D95" s="25">
        <v>0</v>
      </c>
    </row>
    <row r="96" spans="1:9" ht="21" customHeight="1" x14ac:dyDescent="0.25">
      <c r="A96" s="8" t="s">
        <v>77</v>
      </c>
      <c r="B96" s="14" t="s">
        <v>76</v>
      </c>
      <c r="C96" s="21">
        <f>C97+C98+C99+C100+C101+C102+C103+C104+C107+C108+C109+C110++C111+C112+C113+C114+C115+C116</f>
        <v>3610</v>
      </c>
      <c r="D96" s="21">
        <f>D97+D98+D99+D100+D101+D102+D103+D104+D107+D108+D109+D110++D111+D112+D113+D114+D115+D116</f>
        <v>3645</v>
      </c>
    </row>
    <row r="97" spans="1:4" ht="56.25" customHeight="1" x14ac:dyDescent="0.25">
      <c r="A97" s="7" t="s">
        <v>121</v>
      </c>
      <c r="B97" s="44" t="s">
        <v>159</v>
      </c>
      <c r="C97" s="22">
        <v>22</v>
      </c>
      <c r="D97" s="25">
        <v>22</v>
      </c>
    </row>
    <row r="98" spans="1:4" ht="68.25" customHeight="1" x14ac:dyDescent="0.25">
      <c r="A98" s="7" t="s">
        <v>79</v>
      </c>
      <c r="B98" s="3" t="s">
        <v>78</v>
      </c>
      <c r="C98" s="22">
        <v>275</v>
      </c>
      <c r="D98" s="25">
        <v>275</v>
      </c>
    </row>
    <row r="99" spans="1:4" ht="59.25" customHeight="1" x14ac:dyDescent="0.25">
      <c r="A99" s="7" t="s">
        <v>122</v>
      </c>
      <c r="B99" s="44" t="s">
        <v>160</v>
      </c>
      <c r="C99" s="22">
        <v>4</v>
      </c>
      <c r="D99" s="25">
        <v>3</v>
      </c>
    </row>
    <row r="100" spans="1:4" ht="68.25" customHeight="1" x14ac:dyDescent="0.25">
      <c r="A100" s="7" t="s">
        <v>81</v>
      </c>
      <c r="B100" s="3" t="s">
        <v>80</v>
      </c>
      <c r="C100" s="22">
        <f>93+1</f>
        <v>94</v>
      </c>
      <c r="D100" s="25">
        <f>93+1</f>
        <v>94</v>
      </c>
    </row>
    <row r="101" spans="1:4" ht="54.75" customHeight="1" x14ac:dyDescent="0.25">
      <c r="A101" s="7" t="s">
        <v>125</v>
      </c>
      <c r="B101" s="3" t="s">
        <v>161</v>
      </c>
      <c r="C101" s="22">
        <v>1</v>
      </c>
      <c r="D101" s="25">
        <v>1</v>
      </c>
    </row>
    <row r="102" spans="1:4" ht="76.5" customHeight="1" x14ac:dyDescent="0.25">
      <c r="A102" s="12" t="s">
        <v>162</v>
      </c>
      <c r="B102" s="31" t="s">
        <v>163</v>
      </c>
      <c r="C102" s="22">
        <v>2</v>
      </c>
      <c r="D102" s="25">
        <v>2</v>
      </c>
    </row>
    <row r="103" spans="1:4" ht="64.5" x14ac:dyDescent="0.25">
      <c r="A103" s="7" t="s">
        <v>164</v>
      </c>
      <c r="B103" s="3" t="s">
        <v>165</v>
      </c>
      <c r="C103" s="22">
        <v>2</v>
      </c>
      <c r="D103" s="22">
        <v>2</v>
      </c>
    </row>
    <row r="104" spans="1:4" ht="69" customHeight="1" x14ac:dyDescent="0.25">
      <c r="A104" s="7" t="s">
        <v>83</v>
      </c>
      <c r="B104" s="3" t="s">
        <v>82</v>
      </c>
      <c r="C104" s="22">
        <v>184</v>
      </c>
      <c r="D104" s="25">
        <v>184</v>
      </c>
    </row>
    <row r="105" spans="1:4" ht="21.75" hidden="1" customHeight="1" x14ac:dyDescent="0.25">
      <c r="A105" s="7" t="s">
        <v>85</v>
      </c>
      <c r="B105" s="3" t="s">
        <v>84</v>
      </c>
      <c r="C105" s="22">
        <v>11</v>
      </c>
      <c r="D105" s="32">
        <f>D106</f>
        <v>0</v>
      </c>
    </row>
    <row r="106" spans="1:4" ht="21.75" hidden="1" customHeight="1" x14ac:dyDescent="0.25">
      <c r="A106" s="7" t="s">
        <v>87</v>
      </c>
      <c r="B106" s="3" t="s">
        <v>86</v>
      </c>
      <c r="C106" s="22"/>
      <c r="D106" s="25"/>
    </row>
    <row r="107" spans="1:4" ht="77.25" x14ac:dyDescent="0.25">
      <c r="A107" s="7" t="s">
        <v>85</v>
      </c>
      <c r="B107" s="3" t="s">
        <v>84</v>
      </c>
      <c r="C107" s="22">
        <v>11</v>
      </c>
      <c r="D107" s="12">
        <v>11</v>
      </c>
    </row>
    <row r="108" spans="1:4" ht="90" x14ac:dyDescent="0.25">
      <c r="A108" s="7" t="s">
        <v>128</v>
      </c>
      <c r="B108" s="3" t="s">
        <v>129</v>
      </c>
      <c r="C108" s="22">
        <v>5</v>
      </c>
      <c r="D108" s="12">
        <v>5</v>
      </c>
    </row>
    <row r="109" spans="1:4" ht="64.5" x14ac:dyDescent="0.25">
      <c r="A109" s="7" t="s">
        <v>126</v>
      </c>
      <c r="B109" s="3" t="s">
        <v>127</v>
      </c>
      <c r="C109" s="22">
        <v>10</v>
      </c>
      <c r="D109" s="12">
        <v>10</v>
      </c>
    </row>
    <row r="110" spans="1:4" ht="57.75" customHeight="1" x14ac:dyDescent="0.25">
      <c r="A110" s="7" t="s">
        <v>87</v>
      </c>
      <c r="B110" s="3" t="s">
        <v>86</v>
      </c>
      <c r="C110" s="22">
        <v>2</v>
      </c>
      <c r="D110" s="12">
        <v>2</v>
      </c>
    </row>
    <row r="111" spans="1:4" ht="51.75" x14ac:dyDescent="0.25">
      <c r="A111" s="7" t="s">
        <v>89</v>
      </c>
      <c r="B111" s="3" t="s">
        <v>88</v>
      </c>
      <c r="C111" s="22">
        <v>196</v>
      </c>
      <c r="D111" s="12">
        <v>196</v>
      </c>
    </row>
    <row r="112" spans="1:4" ht="64.5" x14ac:dyDescent="0.25">
      <c r="A112" s="7" t="s">
        <v>91</v>
      </c>
      <c r="B112" s="3" t="s">
        <v>90</v>
      </c>
      <c r="C112" s="22">
        <v>1147</v>
      </c>
      <c r="D112" s="12">
        <v>1147</v>
      </c>
    </row>
    <row r="113" spans="1:4" ht="74.25" customHeight="1" x14ac:dyDescent="0.25">
      <c r="A113" s="7" t="s">
        <v>169</v>
      </c>
      <c r="B113" s="9" t="s">
        <v>170</v>
      </c>
      <c r="C113" s="22">
        <v>3</v>
      </c>
      <c r="D113" s="12">
        <v>3</v>
      </c>
    </row>
    <row r="114" spans="1:4" ht="39" x14ac:dyDescent="0.25">
      <c r="A114" s="7" t="s">
        <v>93</v>
      </c>
      <c r="B114" s="3" t="s">
        <v>92</v>
      </c>
      <c r="C114" s="22">
        <v>236</v>
      </c>
      <c r="D114" s="12">
        <v>249</v>
      </c>
    </row>
    <row r="115" spans="1:4" ht="51.75" x14ac:dyDescent="0.25">
      <c r="A115" s="7" t="s">
        <v>95</v>
      </c>
      <c r="B115" s="3" t="s">
        <v>94</v>
      </c>
      <c r="C115" s="22">
        <v>1056</v>
      </c>
      <c r="D115" s="12">
        <v>1079</v>
      </c>
    </row>
    <row r="116" spans="1:4" ht="118.5" customHeight="1" x14ac:dyDescent="0.25">
      <c r="A116" s="7" t="s">
        <v>96</v>
      </c>
      <c r="B116" s="3" t="s">
        <v>168</v>
      </c>
      <c r="C116" s="22">
        <f>340+20</f>
        <v>360</v>
      </c>
      <c r="D116" s="12">
        <f>340+20</f>
        <v>360</v>
      </c>
    </row>
  </sheetData>
  <mergeCells count="9">
    <mergeCell ref="C1:D1"/>
    <mergeCell ref="C2:D2"/>
    <mergeCell ref="A3:D3"/>
    <mergeCell ref="A4:D4"/>
    <mergeCell ref="B7:B8"/>
    <mergeCell ref="C7:C8"/>
    <mergeCell ref="A7:A9"/>
    <mergeCell ref="B5:C5"/>
    <mergeCell ref="C6:D6"/>
  </mergeCells>
  <hyperlinks>
    <hyperlink ref="B97" r:id="rId1" display="consultantplus://offline/ref=E47699EEBDC2B49C829642C7B783263193A62C5DAFE21A2E47C3BE01480A6EEB5E57953C45AAC816307148A58474F251F5DBDD0295B73BC0X0v7A" xr:uid="{2F0BA5BB-AD53-4976-B2AE-D188C2CE677C}"/>
    <hyperlink ref="B99" r:id="rId2" display="consultantplus://offline/ref=E47699EEBDC2B49C829642C7B783263193A62C5DAFE21A2E47C3BE01480A6EEB5E57953C45AACA16327148A58474F251F5DBDD0295B73BC0X0v7A" xr:uid="{D190B60E-9AD7-457E-A17C-035C71DBC1FE}"/>
  </hyperlinks>
  <pageMargins left="1.1811023622047245" right="0.59055118110236227" top="0.78740157480314965" bottom="0.39370078740157483" header="0.31496062992125984" footer="0.31496062992125984"/>
  <pageSetup paperSize="9" scale="62" fitToWidth="4" fitToHeight="4"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2025-12-19T06:30:16Z</dcterms:modified>
</cp:coreProperties>
</file>